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2240" windowHeight="8640"/>
  </bookViews>
  <sheets>
    <sheet name="FUNCION SI" sheetId="3" r:id="rId1"/>
    <sheet name="FUNCION LOG&quot;Y&quot;" sheetId="6" r:id="rId2"/>
    <sheet name="FUNCION LOG&quot;O&quot;" sheetId="7" r:id="rId3"/>
    <sheet name="FUNCION SI-PRACTICA" sheetId="4" r:id="rId4"/>
  </sheets>
  <externalReferences>
    <externalReference r:id="rId5"/>
  </externalReferences>
  <definedNames>
    <definedName name="CURSOS">[1]NOTAS!$Q$1:$S$5</definedName>
    <definedName name="GRUPO" localSheetId="0">'FUNCION SI'!$A$15:$A$19</definedName>
    <definedName name="NOTAS" localSheetId="0">'FUNCION SI'!$F$6:$K$13</definedName>
  </definedNames>
  <calcPr calcId="125725"/>
</workbook>
</file>

<file path=xl/calcChain.xml><?xml version="1.0" encoding="utf-8"?>
<calcChain xmlns="http://schemas.openxmlformats.org/spreadsheetml/2006/main">
  <c r="F36" i="4"/>
  <c r="F37"/>
  <c r="F38"/>
  <c r="F39"/>
  <c r="F40"/>
  <c r="F41"/>
  <c r="F42"/>
  <c r="F43"/>
  <c r="F44"/>
  <c r="F45"/>
  <c r="F35"/>
  <c r="G24"/>
  <c r="G25"/>
  <c r="G26"/>
  <c r="G27"/>
  <c r="G28"/>
  <c r="G23"/>
  <c r="E8"/>
  <c r="F24"/>
  <c r="F25"/>
  <c r="F26"/>
  <c r="F27"/>
  <c r="F28"/>
  <c r="F23"/>
  <c r="E9"/>
  <c r="E10"/>
  <c r="E11"/>
  <c r="E12"/>
  <c r="E13"/>
  <c r="E17" i="7"/>
  <c r="F7"/>
  <c r="K21"/>
  <c r="K12"/>
  <c r="E18"/>
  <c r="E19"/>
  <c r="E20"/>
  <c r="E21"/>
  <c r="F8"/>
  <c r="F9"/>
  <c r="F10"/>
  <c r="F11"/>
  <c r="F12"/>
  <c r="F34" i="6"/>
  <c r="F35"/>
  <c r="F36"/>
  <c r="F37"/>
  <c r="F38"/>
  <c r="F39"/>
  <c r="J25"/>
  <c r="J12"/>
  <c r="E21"/>
  <c r="E22"/>
  <c r="E23"/>
  <c r="E24"/>
  <c r="E25"/>
  <c r="E20"/>
  <c r="E7"/>
  <c r="E8"/>
  <c r="E9"/>
  <c r="E10"/>
  <c r="E11"/>
  <c r="E12"/>
</calcChain>
</file>

<file path=xl/sharedStrings.xml><?xml version="1.0" encoding="utf-8"?>
<sst xmlns="http://schemas.openxmlformats.org/spreadsheetml/2006/main" count="280" uniqueCount="162">
  <si>
    <t>LISTADO DE NOTAS</t>
  </si>
  <si>
    <t>Nota mínima aprobatoria</t>
  </si>
  <si>
    <t>CURSO</t>
  </si>
  <si>
    <t>X001</t>
  </si>
  <si>
    <t>JUAN</t>
  </si>
  <si>
    <t>WORD</t>
  </si>
  <si>
    <t>X002</t>
  </si>
  <si>
    <t>MARIA</t>
  </si>
  <si>
    <t>TCP/IP</t>
  </si>
  <si>
    <t>X003</t>
  </si>
  <si>
    <t>CARLOS</t>
  </si>
  <si>
    <t>WINDOWS</t>
  </si>
  <si>
    <t>X004</t>
  </si>
  <si>
    <t>ROSA</t>
  </si>
  <si>
    <t>COREL</t>
  </si>
  <si>
    <t>X005</t>
  </si>
  <si>
    <t>RAUL</t>
  </si>
  <si>
    <t>EXCEL</t>
  </si>
  <si>
    <t>X006</t>
  </si>
  <si>
    <t>ANA</t>
  </si>
  <si>
    <t>VBASIC</t>
  </si>
  <si>
    <t>X007</t>
  </si>
  <si>
    <t>ANGEL</t>
  </si>
  <si>
    <t>X008</t>
  </si>
  <si>
    <t>SANDRA</t>
  </si>
  <si>
    <t>B</t>
  </si>
  <si>
    <t>EP</t>
  </si>
  <si>
    <t>PP</t>
  </si>
  <si>
    <t>EF</t>
  </si>
  <si>
    <t>P1</t>
  </si>
  <si>
    <t>P2</t>
  </si>
  <si>
    <t>P3</t>
  </si>
  <si>
    <t>PF</t>
  </si>
  <si>
    <t>Condición</t>
  </si>
  <si>
    <t>RESOLVER</t>
  </si>
  <si>
    <t>PP(Promedio de Prácticas): Es igual al promedio de las tres practicas</t>
  </si>
  <si>
    <t>Condición: Mostrar el texto APROBADO si el alumno tiene un promedio mayor  e igual a 13 de lo contrario mostrar DESAPROBADO</t>
  </si>
  <si>
    <t>Final</t>
  </si>
  <si>
    <t>PF(Promedio Final): Hallar el promedio final en base a las PP,EP,EF.</t>
  </si>
  <si>
    <t>TURNO</t>
  </si>
  <si>
    <t>TD01</t>
  </si>
  <si>
    <t>TN01</t>
  </si>
  <si>
    <t>Turno</t>
  </si>
  <si>
    <t>Turno: Mostrar el texto TURNO DIURNO, si el turno es TD01, de lo contrario mostrar TURNO NOCTURNO</t>
  </si>
  <si>
    <t>CODIGO</t>
  </si>
  <si>
    <t>NOMBRE</t>
  </si>
  <si>
    <t>Mensaje</t>
  </si>
  <si>
    <t>Modulo</t>
  </si>
  <si>
    <t>MODULO</t>
  </si>
  <si>
    <t>OF001</t>
  </si>
  <si>
    <t>RE001</t>
  </si>
  <si>
    <t>DS001</t>
  </si>
  <si>
    <t>PR001</t>
  </si>
  <si>
    <t>Ofimática</t>
  </si>
  <si>
    <t>Redes</t>
  </si>
  <si>
    <t>Diseño</t>
  </si>
  <si>
    <t>Programación</t>
  </si>
  <si>
    <t>Módulo</t>
  </si>
  <si>
    <t>Módulo: Mostrar un mensaje de acuerdo al módulo</t>
  </si>
  <si>
    <t>CASO Nro 01</t>
  </si>
  <si>
    <t>CLIENTES</t>
  </si>
  <si>
    <t>1. Determinar la condición de acuerdo a la categoria</t>
  </si>
  <si>
    <t>CLIENTE</t>
  </si>
  <si>
    <t>TOTAL SUELDO</t>
  </si>
  <si>
    <t>CATEGORÏA</t>
  </si>
  <si>
    <t>CONDICION</t>
  </si>
  <si>
    <t>Categoria</t>
  </si>
  <si>
    <t>PEREZ</t>
  </si>
  <si>
    <t>A</t>
  </si>
  <si>
    <t>PROPIETARIO</t>
  </si>
  <si>
    <t>DIAZ</t>
  </si>
  <si>
    <t>INQUILINO</t>
  </si>
  <si>
    <t>CALLE</t>
  </si>
  <si>
    <t>C</t>
  </si>
  <si>
    <t>HIPOTECA</t>
  </si>
  <si>
    <t>RAZURI</t>
  </si>
  <si>
    <t>D</t>
  </si>
  <si>
    <t>ALQUILER VENTA</t>
  </si>
  <si>
    <t>CASTRO</t>
  </si>
  <si>
    <t>TELLO</t>
  </si>
  <si>
    <t>CASO Nro 02</t>
  </si>
  <si>
    <t>1. Calcular bonificacion (solo debe mostrar el equivalente del % que le corresponde)</t>
  </si>
  <si>
    <t>DISTRITO</t>
  </si>
  <si>
    <t>BONIFICACION</t>
  </si>
  <si>
    <t>CLASIFICACION</t>
  </si>
  <si>
    <t>SUELDO</t>
  </si>
  <si>
    <t>% Bonif</t>
  </si>
  <si>
    <t>SURCO</t>
  </si>
  <si>
    <t>&gt;=4500</t>
  </si>
  <si>
    <t>LA MOLINA</t>
  </si>
  <si>
    <t>&lt;4500</t>
  </si>
  <si>
    <t>RIMAC</t>
  </si>
  <si>
    <t>LINCE</t>
  </si>
  <si>
    <t>2. Clasificarlos</t>
  </si>
  <si>
    <t>&gt;7000</t>
  </si>
  <si>
    <t>Excelente</t>
  </si>
  <si>
    <t>SAN ISIDRO</t>
  </si>
  <si>
    <t>&gt;5000</t>
  </si>
  <si>
    <t>Bueno</t>
  </si>
  <si>
    <t>&gt;=2000</t>
  </si>
  <si>
    <t>Regular</t>
  </si>
  <si>
    <t>&lt;2000</t>
  </si>
  <si>
    <t>Malo</t>
  </si>
  <si>
    <t>CASO Nro 03</t>
  </si>
  <si>
    <t>NETO</t>
  </si>
  <si>
    <t xml:space="preserve">3. Calcular el Neto (Se considera un aumento de sueldo de acuerdo al distrito, debe mostrar el </t>
  </si>
  <si>
    <t>sueldo mas el porcentaje que le corresponde de acuerdo al distrito)</t>
  </si>
  <si>
    <t>%</t>
  </si>
  <si>
    <t>RIBEYRO</t>
  </si>
  <si>
    <t>ANDRADE</t>
  </si>
  <si>
    <t>SALAS</t>
  </si>
  <si>
    <t>MARTINEZ</t>
  </si>
  <si>
    <t>ROMERO</t>
  </si>
  <si>
    <t>CATEG</t>
  </si>
  <si>
    <t>Final: Incrementar un punto al promedio final, si el promedio es mayor de 15, de lo contrario mostrar el promedio existente</t>
  </si>
  <si>
    <t>Funciones Logicas con SI, Y, O</t>
  </si>
  <si>
    <t xml:space="preserve">Calcular la bonificación por carga familiar de 100 soles ( E7 ) para aquellos trabajadores casados y que además </t>
  </si>
  <si>
    <t>tengan hijos</t>
  </si>
  <si>
    <t>ESTADO</t>
  </si>
  <si>
    <t>HIJOS</t>
  </si>
  <si>
    <t>BONIF
CARGA</t>
  </si>
  <si>
    <t>AX0001</t>
  </si>
  <si>
    <t>AX0002</t>
  </si>
  <si>
    <t>S</t>
  </si>
  <si>
    <t>AX0003</t>
  </si>
  <si>
    <t>AX0004</t>
  </si>
  <si>
    <t>AX0005</t>
  </si>
  <si>
    <t>AX0006</t>
  </si>
  <si>
    <t>Indicar a cuantos le corresponde bonificación</t>
  </si>
  <si>
    <t>Se calificará como APTO si el postulante tiene títulos de estudios UNIVERSITARIO y que además</t>
  </si>
  <si>
    <t>su edad es menor de 30</t>
  </si>
  <si>
    <t>TITULO</t>
  </si>
  <si>
    <t>ESTUDIOS</t>
  </si>
  <si>
    <t>EDAD</t>
  </si>
  <si>
    <t>APTO</t>
  </si>
  <si>
    <t>UNIV</t>
  </si>
  <si>
    <t>TEC</t>
  </si>
  <si>
    <t>N</t>
  </si>
  <si>
    <t>Indicar a cuantos son Aptos</t>
  </si>
  <si>
    <t>Calcular el dscto con las siguientes condiciones</t>
  </si>
  <si>
    <t>los trabajadores de la CATEGORIA "C" que tengan un sueldo basico mayor de 1500 que tengan la mayoria de edad</t>
  </si>
  <si>
    <t>tendran un DSCTO del 15% del basico los demas trabajadores no tendran dscto</t>
  </si>
  <si>
    <t>CATEGORIA</t>
  </si>
  <si>
    <t>BASICO</t>
  </si>
  <si>
    <t>Indicar a cuantos tienen Descuento</t>
  </si>
  <si>
    <r>
      <t xml:space="preserve">Determinar la asignacion familiar de </t>
    </r>
    <r>
      <rPr>
        <b/>
        <sz val="12"/>
        <rFont val="Franklin Gothic Medium"/>
        <family val="2"/>
      </rPr>
      <t>150 soles</t>
    </r>
    <r>
      <rPr>
        <sz val="12"/>
        <rFont val="Franklin Gothic Medium"/>
        <family val="2"/>
      </rPr>
      <t xml:space="preserve"> para todos los casados o par aquellos que tengan hijos</t>
    </r>
  </si>
  <si>
    <t>ASIGNACION</t>
  </si>
  <si>
    <t>AXZ00001</t>
  </si>
  <si>
    <t>AXZ00002</t>
  </si>
  <si>
    <t>AXZ00003</t>
  </si>
  <si>
    <t>AXZ00004</t>
  </si>
  <si>
    <t>AXZ00005</t>
  </si>
  <si>
    <t>AXZ00006</t>
  </si>
  <si>
    <r>
      <t xml:space="preserve">Indicar a cuantos </t>
    </r>
    <r>
      <rPr>
        <b/>
        <sz val="14"/>
        <color indexed="13"/>
        <rFont val="Franklin Gothic Medium"/>
        <family val="2"/>
      </rPr>
      <t>no</t>
    </r>
    <r>
      <rPr>
        <sz val="12"/>
        <color indexed="10"/>
        <rFont val="Franklin Gothic Medium"/>
        <family val="2"/>
      </rPr>
      <t xml:space="preserve"> le corresponde asignación</t>
    </r>
  </si>
  <si>
    <r>
      <t>Determinar un adelanto de 200 soles para el personal de las categorias</t>
    </r>
    <r>
      <rPr>
        <b/>
        <sz val="12"/>
        <rFont val="Franklin Gothic Medium"/>
        <family val="2"/>
      </rPr>
      <t xml:space="preserve"> A</t>
    </r>
    <r>
      <rPr>
        <sz val="12"/>
        <rFont val="Franklin Gothic Medium"/>
        <family val="2"/>
      </rPr>
      <t xml:space="preserve"> y</t>
    </r>
    <r>
      <rPr>
        <b/>
        <sz val="12"/>
        <rFont val="Franklin Gothic Medium"/>
        <family val="2"/>
      </rPr>
      <t xml:space="preserve"> C</t>
    </r>
  </si>
  <si>
    <t>ADELANTO</t>
  </si>
  <si>
    <t>XW00001</t>
  </si>
  <si>
    <t>XW00002</t>
  </si>
  <si>
    <t>XW00003</t>
  </si>
  <si>
    <t>XW00004</t>
  </si>
  <si>
    <t>XW00005</t>
  </si>
  <si>
    <t>Indicar a cuantos le corresponde el adelanto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</si>
</sst>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 &quot;S/&quot;* #,##0.00_ ;_ &quot;S/&quot;* \-#,##0.00_ ;_ &quot;S/&quot;* &quot;-&quot;??_ ;_ @_ "/>
    <numFmt numFmtId="166" formatCode="_ * #,##0_ ;_ * \-#,##0_ ;_ * &quot;-&quot;??_ ;_ @_ "/>
  </numFmts>
  <fonts count="24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theme="6" tint="-0.499984740745262"/>
      <name val="Arial"/>
      <family val="2"/>
    </font>
    <font>
      <b/>
      <sz val="2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sz val="20"/>
      <color indexed="12"/>
      <name val="Franklin Gothic Medium"/>
      <family val="2"/>
    </font>
    <font>
      <sz val="12"/>
      <name val="Franklin Gothic Medium"/>
      <family val="2"/>
    </font>
    <font>
      <sz val="12"/>
      <color indexed="12"/>
      <name val="Franklin Gothic Medium"/>
      <family val="2"/>
    </font>
    <font>
      <b/>
      <i/>
      <sz val="10"/>
      <color indexed="9"/>
      <name val="Arial"/>
      <family val="2"/>
    </font>
    <font>
      <sz val="12"/>
      <color indexed="10"/>
      <name val="Franklin Gothic Medium"/>
      <family val="2"/>
    </font>
    <font>
      <sz val="12"/>
      <name val="Arial"/>
      <family val="2"/>
    </font>
    <font>
      <b/>
      <sz val="12"/>
      <name val="Franklin Gothic Medium"/>
      <family val="2"/>
    </font>
    <font>
      <b/>
      <sz val="14"/>
      <color indexed="13"/>
      <name val="Franklin Gothic Medium"/>
      <family val="2"/>
    </font>
    <font>
      <b/>
      <sz val="12"/>
      <color indexed="9"/>
      <name val="Franklin Gothic Medium"/>
      <family val="2"/>
    </font>
  </fonts>
  <fills count="1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2" fontId="0" fillId="0" borderId="0" xfId="0" applyNumberFormat="1"/>
    <xf numFmtId="0" fontId="0" fillId="0" borderId="0" xfId="0" applyNumberFormat="1"/>
    <xf numFmtId="0" fontId="8" fillId="0" borderId="0" xfId="0" applyFont="1"/>
    <xf numFmtId="0" fontId="9" fillId="0" borderId="0" xfId="0" applyFont="1"/>
    <xf numFmtId="0" fontId="10" fillId="4" borderId="3" xfId="0" applyFont="1" applyFill="1" applyBorder="1"/>
    <xf numFmtId="0" fontId="10" fillId="4" borderId="4" xfId="0" applyFont="1" applyFill="1" applyBorder="1"/>
    <xf numFmtId="0" fontId="10" fillId="4" borderId="5" xfId="0" applyFont="1" applyFill="1" applyBorder="1"/>
    <xf numFmtId="0" fontId="10" fillId="4" borderId="6" xfId="0" applyFont="1" applyFill="1" applyBorder="1"/>
    <xf numFmtId="0" fontId="10" fillId="4" borderId="0" xfId="0" applyFont="1" applyFill="1" applyBorder="1"/>
    <xf numFmtId="0" fontId="10" fillId="4" borderId="7" xfId="0" applyFont="1" applyFill="1" applyBorder="1"/>
    <xf numFmtId="0" fontId="8" fillId="0" borderId="0" xfId="0" applyFont="1" applyFill="1" applyBorder="1"/>
    <xf numFmtId="0" fontId="6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0" fillId="5" borderId="0" xfId="0" applyFont="1" applyFill="1" applyBorder="1"/>
    <xf numFmtId="0" fontId="10" fillId="6" borderId="0" xfId="0" applyFont="1" applyFill="1" applyBorder="1"/>
    <xf numFmtId="0" fontId="0" fillId="0" borderId="4" xfId="0" applyBorder="1"/>
    <xf numFmtId="0" fontId="13" fillId="8" borderId="0" xfId="0" applyFont="1" applyFill="1"/>
    <xf numFmtId="0" fontId="14" fillId="8" borderId="0" xfId="0" applyFont="1" applyFill="1"/>
    <xf numFmtId="0" fontId="12" fillId="3" borderId="0" xfId="0" applyFont="1" applyFill="1" applyBorder="1" applyAlignment="1">
      <alignment horizontal="center"/>
    </xf>
    <xf numFmtId="0" fontId="12" fillId="9" borderId="2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2" xfId="0" applyBorder="1"/>
    <xf numFmtId="0" fontId="0" fillId="0" borderId="0" xfId="0" applyFill="1" applyBorder="1" applyAlignment="1">
      <alignment horizontal="center"/>
    </xf>
    <xf numFmtId="0" fontId="12" fillId="10" borderId="0" xfId="0" applyFont="1" applyFill="1" applyBorder="1"/>
    <xf numFmtId="9" fontId="0" fillId="0" borderId="2" xfId="3" applyFont="1" applyBorder="1"/>
    <xf numFmtId="0" fontId="15" fillId="11" borderId="0" xfId="0" applyFont="1" applyFill="1"/>
    <xf numFmtId="0" fontId="16" fillId="11" borderId="0" xfId="0" applyFont="1" applyFill="1"/>
    <xf numFmtId="0" fontId="17" fillId="11" borderId="0" xfId="0" applyFont="1" applyFill="1"/>
    <xf numFmtId="0" fontId="8" fillId="11" borderId="0" xfId="0" applyFont="1" applyFill="1"/>
    <xf numFmtId="0" fontId="18" fillId="11" borderId="1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19" fillId="11" borderId="0" xfId="0" applyFont="1" applyFill="1"/>
    <xf numFmtId="0" fontId="8" fillId="11" borderId="1" xfId="0" applyFont="1" applyFill="1" applyBorder="1"/>
    <xf numFmtId="0" fontId="16" fillId="11" borderId="0" xfId="0" applyFont="1" applyFill="1" applyBorder="1" applyAlignment="1">
      <alignment horizontal="center"/>
    </xf>
    <xf numFmtId="0" fontId="20" fillId="11" borderId="0" xfId="0" applyFont="1" applyFill="1" applyBorder="1" applyAlignment="1">
      <alignment readingOrder="1"/>
    </xf>
    <xf numFmtId="0" fontId="18" fillId="11" borderId="1" xfId="0" applyFont="1" applyFill="1" applyBorder="1" applyAlignment="1">
      <alignment horizontal="center" readingOrder="1"/>
    </xf>
    <xf numFmtId="0" fontId="2" fillId="11" borderId="1" xfId="0" applyFont="1" applyFill="1" applyBorder="1" applyAlignment="1">
      <alignment horizontal="center" readingOrder="1"/>
    </xf>
    <xf numFmtId="0" fontId="2" fillId="12" borderId="1" xfId="0" applyFont="1" applyFill="1" applyBorder="1" applyAlignment="1">
      <alignment horizontal="center" readingOrder="1"/>
    </xf>
    <xf numFmtId="0" fontId="20" fillId="11" borderId="1" xfId="0" applyFont="1" applyFill="1" applyBorder="1" applyAlignment="1">
      <alignment readingOrder="1"/>
    </xf>
    <xf numFmtId="0" fontId="16" fillId="11" borderId="1" xfId="0" applyFont="1" applyFill="1" applyBorder="1"/>
    <xf numFmtId="0" fontId="15" fillId="13" borderId="0" xfId="0" applyFont="1" applyFill="1"/>
    <xf numFmtId="0" fontId="16" fillId="13" borderId="0" xfId="0" applyFont="1" applyFill="1"/>
    <xf numFmtId="0" fontId="12" fillId="13" borderId="3" xfId="0" applyFont="1" applyFill="1" applyBorder="1" applyAlignment="1">
      <alignment horizontal="center"/>
    </xf>
    <xf numFmtId="0" fontId="12" fillId="13" borderId="4" xfId="0" applyFont="1" applyFill="1" applyBorder="1" applyAlignment="1">
      <alignment horizontal="center"/>
    </xf>
    <xf numFmtId="0" fontId="12" fillId="13" borderId="5" xfId="0" applyFont="1" applyFill="1" applyBorder="1" applyAlignment="1">
      <alignment horizontal="center"/>
    </xf>
    <xf numFmtId="0" fontId="2" fillId="13" borderId="1" xfId="0" applyFont="1" applyFill="1" applyBorder="1"/>
    <xf numFmtId="0" fontId="2" fillId="13" borderId="1" xfId="0" applyFont="1" applyFill="1" applyBorder="1" applyAlignment="1">
      <alignment horizontal="center"/>
    </xf>
    <xf numFmtId="0" fontId="2" fillId="14" borderId="1" xfId="0" applyFont="1" applyFill="1" applyBorder="1"/>
    <xf numFmtId="0" fontId="19" fillId="13" borderId="0" xfId="0" applyFont="1" applyFill="1"/>
    <xf numFmtId="0" fontId="16" fillId="13" borderId="1" xfId="0" applyFont="1" applyFill="1" applyBorder="1"/>
    <xf numFmtId="0" fontId="23" fillId="13" borderId="3" xfId="0" applyFont="1" applyFill="1" applyBorder="1" applyAlignment="1">
      <alignment horizontal="center"/>
    </xf>
    <xf numFmtId="0" fontId="23" fillId="13" borderId="4" xfId="0" applyFont="1" applyFill="1" applyBorder="1" applyAlignment="1">
      <alignment horizontal="center"/>
    </xf>
    <xf numFmtId="0" fontId="23" fillId="13" borderId="5" xfId="0" applyFont="1" applyFill="1" applyBorder="1" applyAlignment="1">
      <alignment horizontal="center"/>
    </xf>
    <xf numFmtId="0" fontId="16" fillId="13" borderId="1" xfId="0" applyFont="1" applyFill="1" applyBorder="1" applyAlignment="1">
      <alignment horizontal="center"/>
    </xf>
    <xf numFmtId="0" fontId="21" fillId="13" borderId="1" xfId="0" applyFont="1" applyFill="1" applyBorder="1" applyAlignment="1">
      <alignment horizontal="center"/>
    </xf>
    <xf numFmtId="1" fontId="0" fillId="0" borderId="0" xfId="0" applyNumberFormat="1"/>
    <xf numFmtId="166" fontId="0" fillId="0" borderId="0" xfId="5" applyNumberFormat="1" applyFont="1" applyFill="1" applyBorder="1"/>
    <xf numFmtId="0" fontId="3" fillId="0" borderId="0" xfId="0" applyFont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</cellXfs>
  <cellStyles count="6">
    <cellStyle name="Currency_Funciones Clases2" xfId="1"/>
    <cellStyle name="Millares" xfId="5" builtinId="3"/>
    <cellStyle name="Normal" xfId="0" builtinId="0"/>
    <cellStyle name="Normal 2" xfId="4"/>
    <cellStyle name="Porcentual" xfId="3" builtinId="5"/>
    <cellStyle name="Porcentu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parata_Excel/Excel/Miscelanea%20de%20funciones%20gener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CIOS"/>
      <sheetName val="SIMESA"/>
      <sheetName val="HELADERIA"/>
      <sheetName val="EDELNOR"/>
      <sheetName val="CALC GANANCIAS"/>
      <sheetName val="PORCENTAJES"/>
      <sheetName val="AGDATA"/>
      <sheetName val="GAS LICUADO"/>
      <sheetName val="CONTAR"/>
      <sheetName val="COLEGIO"/>
      <sheetName val="NOTAS"/>
      <sheetName val="COMISION"/>
      <sheetName val="SOFTSYSTEM"/>
      <sheetName val="BUSCAR"/>
      <sheetName val="TIENDAS"/>
      <sheetName val="CLIENTES"/>
      <sheetName val="PROMEDIOS"/>
      <sheetName val="CUMPLEAÑOS"/>
      <sheetName val="SUELDO BASICO"/>
      <sheetName val="MANAGEMENT"/>
      <sheetName val="ARTEFACTOS"/>
      <sheetName val="ORDENAR"/>
      <sheetName val="BASE DE 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Q1" t="str">
            <v>SW1</v>
          </cell>
          <cell r="R1" t="str">
            <v>SW2</v>
          </cell>
          <cell r="S1" t="str">
            <v>SW3</v>
          </cell>
        </row>
        <row r="2">
          <cell r="Q2" t="str">
            <v>Carlos Bayona</v>
          </cell>
          <cell r="R2" t="str">
            <v xml:space="preserve">jose vargas </v>
          </cell>
          <cell r="S2" t="str">
            <v xml:space="preserve">daniel loayza </v>
          </cell>
        </row>
        <row r="3">
          <cell r="Q3" t="str">
            <v>win98-word97</v>
          </cell>
          <cell r="R3" t="str">
            <v>excel97-access97</v>
          </cell>
          <cell r="S3" t="str">
            <v>p.point97-outlook97</v>
          </cell>
        </row>
        <row r="4">
          <cell r="Q4" t="str">
            <v>windows 98</v>
          </cell>
          <cell r="R4" t="str">
            <v>excel97</v>
          </cell>
          <cell r="S4" t="str">
            <v>power point 97</v>
          </cell>
        </row>
        <row r="5">
          <cell r="Q5" t="str">
            <v>word 97</v>
          </cell>
          <cell r="R5" t="str">
            <v>access 97</v>
          </cell>
          <cell r="S5" t="str">
            <v>outlook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zoomScale="120" workbookViewId="0">
      <selection activeCell="N12" sqref="N12"/>
    </sheetView>
  </sheetViews>
  <sheetFormatPr baseColWidth="10" defaultRowHeight="12.75"/>
  <cols>
    <col min="1" max="1" width="9.5703125" customWidth="1"/>
    <col min="2" max="2" width="12.7109375" customWidth="1"/>
    <col min="3" max="4" width="13.5703125" customWidth="1"/>
    <col min="5" max="5" width="8.42578125" customWidth="1"/>
    <col min="6" max="6" width="5.85546875" customWidth="1"/>
    <col min="7" max="7" width="5.7109375" customWidth="1"/>
    <col min="8" max="9" width="6" customWidth="1"/>
    <col min="10" max="12" width="5.7109375" customWidth="1"/>
    <col min="13" max="13" width="12.5703125" customWidth="1"/>
    <col min="14" max="14" width="16" customWidth="1"/>
    <col min="16" max="16" width="12.7109375" customWidth="1"/>
  </cols>
  <sheetData>
    <row r="1" spans="1:16" ht="23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6" ht="24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24" thickBot="1">
      <c r="A3" s="2" t="s">
        <v>1</v>
      </c>
      <c r="B3" s="1"/>
      <c r="D3" s="3">
        <v>13</v>
      </c>
      <c r="G3" s="1"/>
      <c r="H3" s="1"/>
      <c r="I3" s="1"/>
      <c r="J3" s="1"/>
      <c r="K3" s="1"/>
      <c r="L3" s="1"/>
      <c r="M3" s="1"/>
    </row>
    <row r="5" spans="1:16" ht="18">
      <c r="A5" s="15" t="s">
        <v>44</v>
      </c>
      <c r="B5" s="15" t="s">
        <v>45</v>
      </c>
      <c r="C5" s="15" t="s">
        <v>2</v>
      </c>
      <c r="D5" s="15" t="s">
        <v>48</v>
      </c>
      <c r="E5" s="15" t="s">
        <v>39</v>
      </c>
      <c r="F5" s="15" t="s">
        <v>29</v>
      </c>
      <c r="G5" s="15" t="s">
        <v>30</v>
      </c>
      <c r="H5" s="15" t="s">
        <v>31</v>
      </c>
      <c r="I5" s="15" t="s">
        <v>27</v>
      </c>
      <c r="J5" s="15" t="s">
        <v>26</v>
      </c>
      <c r="K5" s="15" t="s">
        <v>28</v>
      </c>
      <c r="L5" s="15" t="s">
        <v>32</v>
      </c>
      <c r="M5" s="16" t="s">
        <v>42</v>
      </c>
      <c r="N5" s="16" t="s">
        <v>33</v>
      </c>
      <c r="O5" s="16" t="s">
        <v>37</v>
      </c>
      <c r="P5" s="16" t="s">
        <v>57</v>
      </c>
    </row>
    <row r="6" spans="1:16">
      <c r="A6" t="s">
        <v>3</v>
      </c>
      <c r="B6" t="s">
        <v>4</v>
      </c>
      <c r="C6" t="s">
        <v>5</v>
      </c>
      <c r="D6" s="6" t="s">
        <v>49</v>
      </c>
      <c r="E6" s="6" t="s">
        <v>41</v>
      </c>
      <c r="F6" s="5">
        <v>13</v>
      </c>
      <c r="G6" s="5">
        <v>9</v>
      </c>
      <c r="H6" s="5">
        <v>13</v>
      </c>
      <c r="I6" s="5"/>
      <c r="J6" s="5">
        <v>12</v>
      </c>
      <c r="K6" s="5">
        <v>15</v>
      </c>
      <c r="L6" s="63"/>
      <c r="M6" s="5"/>
      <c r="O6" s="63"/>
      <c r="P6" s="4"/>
    </row>
    <row r="7" spans="1:16">
      <c r="A7" t="s">
        <v>6</v>
      </c>
      <c r="B7" t="s">
        <v>7</v>
      </c>
      <c r="C7" t="s">
        <v>8</v>
      </c>
      <c r="D7" s="6" t="s">
        <v>50</v>
      </c>
      <c r="E7" s="6" t="s">
        <v>40</v>
      </c>
      <c r="F7" s="5">
        <v>15</v>
      </c>
      <c r="G7" s="5">
        <v>10</v>
      </c>
      <c r="H7" s="5">
        <v>18</v>
      </c>
      <c r="I7" s="5"/>
      <c r="J7" s="5">
        <v>14</v>
      </c>
      <c r="K7" s="5">
        <v>18</v>
      </c>
      <c r="L7" s="63"/>
      <c r="M7" s="5"/>
      <c r="O7" s="63"/>
      <c r="P7" s="4"/>
    </row>
    <row r="8" spans="1:16">
      <c r="A8" t="s">
        <v>9</v>
      </c>
      <c r="B8" t="s">
        <v>10</v>
      </c>
      <c r="C8" t="s">
        <v>11</v>
      </c>
      <c r="D8" s="6" t="s">
        <v>49</v>
      </c>
      <c r="E8" s="14" t="s">
        <v>40</v>
      </c>
      <c r="F8" s="5">
        <v>18</v>
      </c>
      <c r="G8" s="5">
        <v>14</v>
      </c>
      <c r="H8" s="5">
        <v>12</v>
      </c>
      <c r="I8" s="5"/>
      <c r="J8" s="5">
        <v>17</v>
      </c>
      <c r="K8" s="5">
        <v>15</v>
      </c>
      <c r="L8" s="63"/>
      <c r="M8" s="5"/>
      <c r="O8" s="63"/>
      <c r="P8" s="4"/>
    </row>
    <row r="9" spans="1:16">
      <c r="A9" t="s">
        <v>12</v>
      </c>
      <c r="B9" t="s">
        <v>13</v>
      </c>
      <c r="C9" t="s">
        <v>14</v>
      </c>
      <c r="D9" s="6" t="s">
        <v>51</v>
      </c>
      <c r="E9" s="14" t="s">
        <v>40</v>
      </c>
      <c r="F9" s="5">
        <v>20</v>
      </c>
      <c r="G9" s="5">
        <v>20</v>
      </c>
      <c r="H9" s="5">
        <v>10</v>
      </c>
      <c r="I9" s="5"/>
      <c r="J9" s="5">
        <v>20</v>
      </c>
      <c r="K9" s="5">
        <v>16</v>
      </c>
      <c r="L9" s="63"/>
      <c r="M9" s="5"/>
      <c r="O9" s="63"/>
      <c r="P9" s="4"/>
    </row>
    <row r="10" spans="1:16">
      <c r="A10" t="s">
        <v>15</v>
      </c>
      <c r="B10" t="s">
        <v>16</v>
      </c>
      <c r="C10" t="s">
        <v>17</v>
      </c>
      <c r="D10" s="6" t="s">
        <v>49</v>
      </c>
      <c r="E10" s="14" t="s">
        <v>41</v>
      </c>
      <c r="F10" s="5">
        <v>13</v>
      </c>
      <c r="G10" s="5">
        <v>17</v>
      </c>
      <c r="H10" s="5">
        <v>18</v>
      </c>
      <c r="I10" s="5"/>
      <c r="J10" s="5">
        <v>11</v>
      </c>
      <c r="K10" s="5">
        <v>19</v>
      </c>
      <c r="L10" s="63"/>
      <c r="M10" s="5"/>
      <c r="O10" s="63"/>
      <c r="P10" s="4"/>
    </row>
    <row r="11" spans="1:16">
      <c r="A11" t="s">
        <v>18</v>
      </c>
      <c r="B11" t="s">
        <v>19</v>
      </c>
      <c r="C11" t="s">
        <v>20</v>
      </c>
      <c r="D11" s="6" t="s">
        <v>52</v>
      </c>
      <c r="E11" s="14" t="s">
        <v>41</v>
      </c>
      <c r="F11" s="5">
        <v>15</v>
      </c>
      <c r="G11" s="5">
        <v>9</v>
      </c>
      <c r="H11" s="5">
        <v>15</v>
      </c>
      <c r="I11" s="5"/>
      <c r="J11" s="5">
        <v>9</v>
      </c>
      <c r="K11" s="5">
        <v>8</v>
      </c>
      <c r="L11" s="63"/>
      <c r="M11" s="5"/>
      <c r="O11" s="63"/>
      <c r="P11" s="4"/>
    </row>
    <row r="12" spans="1:16">
      <c r="A12" t="s">
        <v>21</v>
      </c>
      <c r="B12" t="s">
        <v>22</v>
      </c>
      <c r="C12" t="s">
        <v>17</v>
      </c>
      <c r="D12" s="6" t="s">
        <v>49</v>
      </c>
      <c r="E12" s="14" t="s">
        <v>40</v>
      </c>
      <c r="F12" s="5">
        <v>16</v>
      </c>
      <c r="G12" s="5">
        <v>15</v>
      </c>
      <c r="H12" s="5">
        <v>12</v>
      </c>
      <c r="I12" s="5"/>
      <c r="J12" s="5">
        <v>13</v>
      </c>
      <c r="K12" s="5">
        <v>18</v>
      </c>
      <c r="L12" s="63"/>
      <c r="M12" s="5"/>
      <c r="O12" s="63"/>
      <c r="P12" s="4"/>
    </row>
    <row r="13" spans="1:16">
      <c r="A13" t="s">
        <v>23</v>
      </c>
      <c r="B13" t="s">
        <v>24</v>
      </c>
      <c r="C13" t="s">
        <v>5</v>
      </c>
      <c r="D13" s="6" t="s">
        <v>49</v>
      </c>
      <c r="E13" s="14" t="s">
        <v>41</v>
      </c>
      <c r="F13" s="5">
        <v>17</v>
      </c>
      <c r="G13" s="5">
        <v>16</v>
      </c>
      <c r="H13" s="5">
        <v>11</v>
      </c>
      <c r="I13" s="5"/>
      <c r="J13" s="5">
        <v>5</v>
      </c>
      <c r="K13" s="5">
        <v>7</v>
      </c>
      <c r="L13" s="63"/>
      <c r="M13" s="5"/>
      <c r="O13" s="63"/>
      <c r="P13" s="4"/>
    </row>
    <row r="16" spans="1:16" ht="18.75" thickBot="1">
      <c r="A16" s="7" t="s">
        <v>34</v>
      </c>
    </row>
    <row r="17" spans="1:15">
      <c r="A17" s="8" t="s">
        <v>35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</row>
    <row r="18" spans="1:15">
      <c r="A18" s="11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/>
    </row>
    <row r="19" spans="1:15">
      <c r="A19" s="11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</row>
    <row r="20" spans="1:15">
      <c r="A20" s="11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/>
    </row>
    <row r="21" spans="1:15">
      <c r="A21" s="11" t="s">
        <v>114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spans="1:15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/>
    </row>
    <row r="23" spans="1:15">
      <c r="A23" s="18" t="s">
        <v>47</v>
      </c>
      <c r="B23" s="18" t="s">
        <v>46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3"/>
    </row>
    <row r="24" spans="1:15">
      <c r="A24" s="17" t="s">
        <v>49</v>
      </c>
      <c r="B24" s="17" t="s">
        <v>53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3"/>
    </row>
    <row r="25" spans="1:15">
      <c r="A25" s="17" t="s">
        <v>50</v>
      </c>
      <c r="B25" s="17" t="s">
        <v>54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</row>
    <row r="26" spans="1:15">
      <c r="A26" s="17" t="s">
        <v>51</v>
      </c>
      <c r="B26" s="17" t="s">
        <v>55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</row>
    <row r="27" spans="1:15" ht="13.5" thickBot="1">
      <c r="A27" s="17" t="s">
        <v>52</v>
      </c>
      <c r="B27" s="17" t="s">
        <v>56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</row>
    <row r="28" spans="1:15"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</sheetData>
  <mergeCells count="1">
    <mergeCell ref="A1:N1"/>
  </mergeCells>
  <pageMargins left="0.75" right="0.75" top="1" bottom="1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9"/>
  <sheetViews>
    <sheetView showGridLines="0" workbookViewId="0">
      <selection activeCell="E7" sqref="E7:E12"/>
    </sheetView>
  </sheetViews>
  <sheetFormatPr baseColWidth="10" defaultRowHeight="16.5"/>
  <cols>
    <col min="1" max="1" width="4.85546875" style="32" customWidth="1"/>
    <col min="2" max="2" width="11.85546875" style="32" customWidth="1"/>
    <col min="3" max="3" width="15" style="32" customWidth="1"/>
    <col min="4" max="4" width="12.7109375" style="32" customWidth="1"/>
    <col min="5" max="5" width="13.7109375" style="32" customWidth="1"/>
    <col min="6" max="6" width="8" style="32" bestFit="1" customWidth="1"/>
    <col min="7" max="7" width="18.140625" style="32" customWidth="1"/>
    <col min="8" max="8" width="11.42578125" style="32"/>
    <col min="9" max="9" width="18.140625" style="32" customWidth="1"/>
    <col min="10" max="10" width="11.42578125" style="32"/>
    <col min="11" max="11" width="2.5703125" style="32" customWidth="1"/>
    <col min="12" max="16384" width="11.42578125" style="32"/>
  </cols>
  <sheetData>
    <row r="1" spans="1:10" ht="27">
      <c r="A1" s="31" t="s">
        <v>115</v>
      </c>
    </row>
    <row r="3" spans="1:10">
      <c r="A3" s="33">
        <v>1</v>
      </c>
      <c r="B3" s="33" t="s">
        <v>116</v>
      </c>
    </row>
    <row r="4" spans="1:10">
      <c r="B4" s="33" t="s">
        <v>117</v>
      </c>
    </row>
    <row r="6" spans="1:10" s="34" customFormat="1" ht="25.5">
      <c r="B6" s="35" t="s">
        <v>44</v>
      </c>
      <c r="C6" s="35" t="s">
        <v>118</v>
      </c>
      <c r="D6" s="35" t="s">
        <v>119</v>
      </c>
      <c r="E6" s="36" t="s">
        <v>120</v>
      </c>
    </row>
    <row r="7" spans="1:10" s="34" customFormat="1" ht="12.75">
      <c r="B7" s="37" t="s">
        <v>121</v>
      </c>
      <c r="C7" s="37" t="s">
        <v>73</v>
      </c>
      <c r="D7" s="37">
        <v>0</v>
      </c>
      <c r="E7" s="38">
        <f>IF(AND(C7="c",D7&gt;=1),100,0)</f>
        <v>0</v>
      </c>
    </row>
    <row r="8" spans="1:10" s="34" customFormat="1" ht="12.75">
      <c r="B8" s="37" t="s">
        <v>122</v>
      </c>
      <c r="C8" s="37" t="s">
        <v>123</v>
      </c>
      <c r="D8" s="37">
        <v>2</v>
      </c>
      <c r="E8" s="38">
        <f t="shared" ref="E8:E12" si="0">IF(AND(C8="c",D8&gt;=1),100,0)</f>
        <v>0</v>
      </c>
    </row>
    <row r="9" spans="1:10" s="34" customFormat="1" ht="12.75">
      <c r="B9" s="37" t="s">
        <v>124</v>
      </c>
      <c r="C9" s="37" t="s">
        <v>123</v>
      </c>
      <c r="D9" s="37">
        <v>1</v>
      </c>
      <c r="E9" s="38">
        <f t="shared" si="0"/>
        <v>0</v>
      </c>
    </row>
    <row r="10" spans="1:10" s="34" customFormat="1" ht="12.75">
      <c r="B10" s="37" t="s">
        <v>125</v>
      </c>
      <c r="C10" s="37" t="s">
        <v>73</v>
      </c>
      <c r="D10" s="37">
        <v>3</v>
      </c>
      <c r="E10" s="38">
        <f t="shared" si="0"/>
        <v>100</v>
      </c>
    </row>
    <row r="11" spans="1:10" s="34" customFormat="1" ht="12.75">
      <c r="B11" s="37" t="s">
        <v>126</v>
      </c>
      <c r="C11" s="37" t="s">
        <v>123</v>
      </c>
      <c r="D11" s="37">
        <v>0</v>
      </c>
      <c r="E11" s="38">
        <f t="shared" si="0"/>
        <v>0</v>
      </c>
    </row>
    <row r="12" spans="1:10" s="34" customFormat="1">
      <c r="B12" s="37" t="s">
        <v>127</v>
      </c>
      <c r="C12" s="37" t="s">
        <v>73</v>
      </c>
      <c r="D12" s="37">
        <v>1</v>
      </c>
      <c r="E12" s="38">
        <f t="shared" si="0"/>
        <v>100</v>
      </c>
      <c r="G12" s="39" t="s">
        <v>128</v>
      </c>
      <c r="J12" s="40">
        <f>COUNTIF(E7:E12,"100")</f>
        <v>2</v>
      </c>
    </row>
    <row r="13" spans="1:10">
      <c r="D13" s="41"/>
      <c r="E13" s="41"/>
      <c r="F13" s="41"/>
      <c r="G13" s="41"/>
    </row>
    <row r="16" spans="1:10">
      <c r="A16" s="33">
        <v>2</v>
      </c>
      <c r="B16" s="33" t="s">
        <v>129</v>
      </c>
    </row>
    <row r="17" spans="1:10">
      <c r="B17" s="33" t="s">
        <v>130</v>
      </c>
    </row>
    <row r="19" spans="1:10" s="42" customFormat="1" ht="15">
      <c r="B19" s="43" t="s">
        <v>131</v>
      </c>
      <c r="C19" s="43" t="s">
        <v>132</v>
      </c>
      <c r="D19" s="43" t="s">
        <v>133</v>
      </c>
      <c r="E19" s="43" t="s">
        <v>134</v>
      </c>
    </row>
    <row r="20" spans="1:10" s="42" customFormat="1" ht="15">
      <c r="B20" s="44" t="s">
        <v>123</v>
      </c>
      <c r="C20" s="44" t="s">
        <v>135</v>
      </c>
      <c r="D20" s="44">
        <v>25</v>
      </c>
      <c r="E20" s="45" t="str">
        <f>IF(AND(B20="s",C20="UNIV",D20&lt;30),"APTO","NO APTO")</f>
        <v>APTO</v>
      </c>
    </row>
    <row r="21" spans="1:10" s="42" customFormat="1" ht="15">
      <c r="B21" s="44" t="s">
        <v>123</v>
      </c>
      <c r="C21" s="44" t="s">
        <v>136</v>
      </c>
      <c r="D21" s="44">
        <v>15</v>
      </c>
      <c r="E21" s="45" t="str">
        <f t="shared" ref="E21:E25" si="1">IF(AND(B21="s",C21="UNIV",D21&lt;30),"APTO","NO APTO")</f>
        <v>NO APTO</v>
      </c>
    </row>
    <row r="22" spans="1:10" s="42" customFormat="1" ht="15">
      <c r="B22" s="44" t="s">
        <v>137</v>
      </c>
      <c r="C22" s="44" t="s">
        <v>136</v>
      </c>
      <c r="D22" s="44">
        <v>20</v>
      </c>
      <c r="E22" s="45" t="str">
        <f t="shared" si="1"/>
        <v>NO APTO</v>
      </c>
    </row>
    <row r="23" spans="1:10" s="42" customFormat="1" ht="15">
      <c r="B23" s="44" t="s">
        <v>123</v>
      </c>
      <c r="C23" s="44" t="s">
        <v>136</v>
      </c>
      <c r="D23" s="44">
        <v>20</v>
      </c>
      <c r="E23" s="45" t="str">
        <f t="shared" si="1"/>
        <v>NO APTO</v>
      </c>
    </row>
    <row r="24" spans="1:10" s="42" customFormat="1" ht="15">
      <c r="B24" s="44" t="s">
        <v>123</v>
      </c>
      <c r="C24" s="44" t="s">
        <v>135</v>
      </c>
      <c r="D24" s="44">
        <v>35</v>
      </c>
      <c r="E24" s="45" t="str">
        <f t="shared" si="1"/>
        <v>NO APTO</v>
      </c>
    </row>
    <row r="25" spans="1:10" s="42" customFormat="1">
      <c r="B25" s="44" t="s">
        <v>123</v>
      </c>
      <c r="C25" s="44" t="s">
        <v>135</v>
      </c>
      <c r="D25" s="44">
        <v>20</v>
      </c>
      <c r="E25" s="45" t="str">
        <f t="shared" si="1"/>
        <v>APTO</v>
      </c>
      <c r="G25" s="39" t="s">
        <v>138</v>
      </c>
      <c r="J25" s="46">
        <f>COUNTIF(E20:E25,"APTO")</f>
        <v>2</v>
      </c>
    </row>
    <row r="28" spans="1:10">
      <c r="A28" s="33">
        <v>3</v>
      </c>
      <c r="B28" s="33" t="s">
        <v>139</v>
      </c>
    </row>
    <row r="29" spans="1:10">
      <c r="B29" s="33" t="s">
        <v>140</v>
      </c>
    </row>
    <row r="30" spans="1:10">
      <c r="B30" s="33" t="s">
        <v>141</v>
      </c>
    </row>
    <row r="33" spans="2:10">
      <c r="B33" s="35" t="s">
        <v>44</v>
      </c>
      <c r="C33" s="35" t="s">
        <v>142</v>
      </c>
      <c r="D33" s="35" t="s">
        <v>133</v>
      </c>
      <c r="E33" s="35" t="s">
        <v>143</v>
      </c>
      <c r="F33" s="35" t="s">
        <v>104</v>
      </c>
    </row>
    <row r="34" spans="2:10">
      <c r="B34" s="37">
        <v>1001</v>
      </c>
      <c r="C34" s="37" t="s">
        <v>25</v>
      </c>
      <c r="D34" s="37">
        <v>20</v>
      </c>
      <c r="E34" s="37">
        <v>1800</v>
      </c>
      <c r="F34" s="38">
        <f>IF(AND(C34="C",D34&gt;=18,E34&gt;1500),E34-(E34*15%),E34)</f>
        <v>1800</v>
      </c>
    </row>
    <row r="35" spans="2:10">
      <c r="B35" s="37">
        <v>1002</v>
      </c>
      <c r="C35" s="37" t="s">
        <v>73</v>
      </c>
      <c r="D35" s="37">
        <v>18</v>
      </c>
      <c r="E35" s="37">
        <v>1200</v>
      </c>
      <c r="F35" s="38">
        <f t="shared" ref="F35:F39" si="2">IF(AND(C35="C",D35&gt;=18,E35&gt;1500),E35-(E35*15%),E35)</f>
        <v>1200</v>
      </c>
    </row>
    <row r="36" spans="2:10">
      <c r="B36" s="37">
        <v>1003</v>
      </c>
      <c r="C36" s="37" t="s">
        <v>68</v>
      </c>
      <c r="D36" s="37">
        <v>15</v>
      </c>
      <c r="E36" s="37">
        <v>2000</v>
      </c>
      <c r="F36" s="38">
        <f t="shared" si="2"/>
        <v>2000</v>
      </c>
    </row>
    <row r="37" spans="2:10">
      <c r="B37" s="37">
        <v>1004</v>
      </c>
      <c r="C37" s="37" t="s">
        <v>73</v>
      </c>
      <c r="D37" s="37">
        <v>20</v>
      </c>
      <c r="E37" s="37">
        <v>1600</v>
      </c>
      <c r="F37" s="38">
        <f t="shared" si="2"/>
        <v>1360</v>
      </c>
    </row>
    <row r="38" spans="2:10">
      <c r="B38" s="37">
        <v>1005</v>
      </c>
      <c r="C38" s="37" t="s">
        <v>73</v>
      </c>
      <c r="D38" s="37">
        <v>19</v>
      </c>
      <c r="E38" s="37">
        <v>1550</v>
      </c>
      <c r="F38" s="38">
        <f t="shared" si="2"/>
        <v>1317.5</v>
      </c>
    </row>
    <row r="39" spans="2:10">
      <c r="B39" s="37">
        <v>1006</v>
      </c>
      <c r="C39" s="37" t="s">
        <v>68</v>
      </c>
      <c r="D39" s="37">
        <v>18</v>
      </c>
      <c r="E39" s="37">
        <v>2500</v>
      </c>
      <c r="F39" s="38">
        <f t="shared" si="2"/>
        <v>2500</v>
      </c>
      <c r="G39" s="39" t="s">
        <v>144</v>
      </c>
      <c r="J39" s="47"/>
    </row>
  </sheetData>
  <pageMargins left="0.75" right="0.75" top="1" bottom="1" header="0" footer="0"/>
  <pageSetup paperSize="9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showGridLines="0" topLeftCell="C19" zoomScale="220" zoomScaleNormal="220" workbookViewId="0">
      <selection activeCell="E17" sqref="E17"/>
    </sheetView>
  </sheetViews>
  <sheetFormatPr baseColWidth="10" defaultRowHeight="16.5"/>
  <cols>
    <col min="1" max="1" width="4.85546875" style="49" customWidth="1"/>
    <col min="2" max="2" width="2.85546875" style="49" customWidth="1"/>
    <col min="3" max="3" width="11" style="49" bestFit="1" customWidth="1"/>
    <col min="4" max="4" width="11" style="49" customWidth="1"/>
    <col min="5" max="5" width="13.140625" style="49" bestFit="1" customWidth="1"/>
    <col min="6" max="6" width="14.42578125" style="49" customWidth="1"/>
    <col min="7" max="7" width="17.42578125" style="49" customWidth="1"/>
    <col min="8" max="16384" width="11.42578125" style="49"/>
  </cols>
  <sheetData>
    <row r="1" spans="1:11" ht="27">
      <c r="A1" s="48" t="s">
        <v>115</v>
      </c>
    </row>
    <row r="4" spans="1:11">
      <c r="A4" s="49">
        <v>1</v>
      </c>
      <c r="B4" s="49" t="s">
        <v>145</v>
      </c>
    </row>
    <row r="5" spans="1:11" ht="17.25" thickBot="1"/>
    <row r="6" spans="1:11" ht="21.75" customHeight="1">
      <c r="C6" s="50" t="s">
        <v>44</v>
      </c>
      <c r="D6" s="51" t="s">
        <v>118</v>
      </c>
      <c r="E6" s="51" t="s">
        <v>119</v>
      </c>
      <c r="F6" s="52" t="s">
        <v>146</v>
      </c>
    </row>
    <row r="7" spans="1:11" ht="15" customHeight="1">
      <c r="C7" s="53" t="s">
        <v>147</v>
      </c>
      <c r="D7" s="54" t="s">
        <v>73</v>
      </c>
      <c r="E7" s="54">
        <v>0</v>
      </c>
      <c r="F7" s="55">
        <f>IF(OR(D7="C",E7&gt;0),150,0)</f>
        <v>150</v>
      </c>
    </row>
    <row r="8" spans="1:11" ht="15" customHeight="1">
      <c r="C8" s="53" t="s">
        <v>148</v>
      </c>
      <c r="D8" s="54" t="s">
        <v>123</v>
      </c>
      <c r="E8" s="54">
        <v>2</v>
      </c>
      <c r="F8" s="55">
        <f t="shared" ref="F8:F12" si="0">IF(OR(D8="C",E8&gt;0),150,0)</f>
        <v>150</v>
      </c>
    </row>
    <row r="9" spans="1:11" ht="15" customHeight="1">
      <c r="C9" s="53" t="s">
        <v>149</v>
      </c>
      <c r="D9" s="54" t="s">
        <v>123</v>
      </c>
      <c r="E9" s="54">
        <v>1</v>
      </c>
      <c r="F9" s="55">
        <f t="shared" si="0"/>
        <v>150</v>
      </c>
    </row>
    <row r="10" spans="1:11" ht="15" customHeight="1">
      <c r="C10" s="53" t="s">
        <v>150</v>
      </c>
      <c r="D10" s="54" t="s">
        <v>73</v>
      </c>
      <c r="E10" s="54">
        <v>0</v>
      </c>
      <c r="F10" s="55">
        <f t="shared" si="0"/>
        <v>150</v>
      </c>
    </row>
    <row r="11" spans="1:11" ht="15" customHeight="1">
      <c r="C11" s="53" t="s">
        <v>151</v>
      </c>
      <c r="D11" s="54" t="s">
        <v>123</v>
      </c>
      <c r="E11" s="54">
        <v>0</v>
      </c>
      <c r="F11" s="55">
        <f t="shared" si="0"/>
        <v>0</v>
      </c>
    </row>
    <row r="12" spans="1:11" ht="15" customHeight="1">
      <c r="C12" s="53" t="s">
        <v>152</v>
      </c>
      <c r="D12" s="54" t="s">
        <v>73</v>
      </c>
      <c r="E12" s="54">
        <v>1</v>
      </c>
      <c r="F12" s="55">
        <f t="shared" si="0"/>
        <v>150</v>
      </c>
      <c r="G12" s="56" t="s">
        <v>153</v>
      </c>
      <c r="K12" s="57">
        <f>COUNTIF(F7:F12,150)</f>
        <v>5</v>
      </c>
    </row>
    <row r="14" spans="1:11">
      <c r="A14" s="49">
        <v>2</v>
      </c>
      <c r="B14" s="49" t="s">
        <v>154</v>
      </c>
    </row>
    <row r="15" spans="1:11" ht="16.5" customHeight="1" thickBot="1"/>
    <row r="16" spans="1:11" ht="18.75" customHeight="1">
      <c r="C16" s="58" t="s">
        <v>44</v>
      </c>
      <c r="D16" s="59" t="s">
        <v>113</v>
      </c>
      <c r="E16" s="60" t="s">
        <v>155</v>
      </c>
    </row>
    <row r="17" spans="3:11" ht="15" customHeight="1">
      <c r="C17" s="61" t="s">
        <v>156</v>
      </c>
      <c r="D17" s="62" t="s">
        <v>25</v>
      </c>
      <c r="E17" s="55">
        <f>IF(OR(D17="A",D17="C"),200,0)</f>
        <v>0</v>
      </c>
    </row>
    <row r="18" spans="3:11" ht="15" customHeight="1">
      <c r="C18" s="61" t="s">
        <v>157</v>
      </c>
      <c r="D18" s="62" t="s">
        <v>73</v>
      </c>
      <c r="E18" s="55">
        <f t="shared" ref="E18:E21" si="1">IF(OR(D18="A",D18="C"),200,0)</f>
        <v>200</v>
      </c>
    </row>
    <row r="19" spans="3:11" ht="15" customHeight="1">
      <c r="C19" s="61" t="s">
        <v>158</v>
      </c>
      <c r="D19" s="62" t="s">
        <v>68</v>
      </c>
      <c r="E19" s="55">
        <f t="shared" si="1"/>
        <v>200</v>
      </c>
    </row>
    <row r="20" spans="3:11" ht="15" customHeight="1">
      <c r="C20" s="61" t="s">
        <v>159</v>
      </c>
      <c r="D20" s="62" t="s">
        <v>73</v>
      </c>
      <c r="E20" s="55">
        <f t="shared" si="1"/>
        <v>200</v>
      </c>
    </row>
    <row r="21" spans="3:11" ht="15" customHeight="1">
      <c r="C21" s="61" t="s">
        <v>160</v>
      </c>
      <c r="D21" s="62" t="s">
        <v>25</v>
      </c>
      <c r="E21" s="55">
        <f t="shared" si="1"/>
        <v>0</v>
      </c>
      <c r="G21" s="56" t="s">
        <v>161</v>
      </c>
      <c r="K21" s="57">
        <f>COUNTIF(E17:E21,0)</f>
        <v>2</v>
      </c>
    </row>
  </sheetData>
  <pageMargins left="0.75" right="0.75" top="1" bottom="1" header="0" footer="0"/>
  <pageSetup orientation="portrait" horizontalDpi="204" verticalDpi="196" copies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Q45"/>
  <sheetViews>
    <sheetView topLeftCell="A28" workbookViewId="0">
      <selection activeCell="G37" sqref="G37"/>
    </sheetView>
  </sheetViews>
  <sheetFormatPr baseColWidth="10" defaultRowHeight="12.75"/>
  <cols>
    <col min="2" max="2" width="13.28515625" customWidth="1"/>
    <col min="3" max="3" width="18.28515625" customWidth="1"/>
    <col min="4" max="4" width="15.28515625" customWidth="1"/>
    <col min="5" max="5" width="18.42578125" customWidth="1"/>
    <col min="6" max="7" width="15.85546875" customWidth="1"/>
    <col min="9" max="9" width="11.85546875" customWidth="1"/>
    <col min="10" max="10" width="16.85546875" customWidth="1"/>
  </cols>
  <sheetData>
    <row r="2" spans="2:13">
      <c r="B2" s="66" t="s">
        <v>59</v>
      </c>
      <c r="C2" s="66"/>
    </row>
    <row r="3" spans="2:13">
      <c r="B3" s="66"/>
      <c r="C3" s="66"/>
    </row>
    <row r="5" spans="2:13" ht="15.75">
      <c r="B5" s="67" t="s">
        <v>60</v>
      </c>
      <c r="C5" s="67"/>
      <c r="D5" s="67"/>
      <c r="E5" s="67"/>
      <c r="I5" s="20" t="s">
        <v>61</v>
      </c>
      <c r="J5" s="21"/>
      <c r="K5" s="21"/>
      <c r="L5" s="21"/>
      <c r="M5" s="21"/>
    </row>
    <row r="6" spans="2:13" ht="13.5" thickBot="1"/>
    <row r="7" spans="2:13" ht="13.5" thickBot="1">
      <c r="B7" s="22" t="s">
        <v>62</v>
      </c>
      <c r="C7" s="22" t="s">
        <v>63</v>
      </c>
      <c r="D7" s="22" t="s">
        <v>64</v>
      </c>
      <c r="E7" s="22" t="s">
        <v>65</v>
      </c>
      <c r="I7" s="23" t="s">
        <v>66</v>
      </c>
      <c r="J7" s="23" t="s">
        <v>33</v>
      </c>
    </row>
    <row r="8" spans="2:13" ht="13.5" thickBot="1">
      <c r="B8" s="24" t="s">
        <v>67</v>
      </c>
      <c r="C8" s="24">
        <v>4500</v>
      </c>
      <c r="D8" s="25" t="s">
        <v>68</v>
      </c>
      <c r="E8" s="26" t="str">
        <f>IF(D8="A",$J$8,IF(D8="B",$J$9,IF(D8="C",$J$10,$J$11)))</f>
        <v>PROPIETARIO</v>
      </c>
      <c r="I8" s="27" t="s">
        <v>68</v>
      </c>
      <c r="J8" s="27" t="s">
        <v>69</v>
      </c>
    </row>
    <row r="9" spans="2:13" ht="13.5" thickBot="1">
      <c r="B9" s="24" t="s">
        <v>70</v>
      </c>
      <c r="C9" s="24">
        <v>4570</v>
      </c>
      <c r="D9" s="25" t="s">
        <v>25</v>
      </c>
      <c r="E9" s="26" t="str">
        <f t="shared" ref="E9:E13" si="0">IF(D9="A",$J$8,IF(D9="B",$J$9,IF(D9="C",$J$10,$J$11)))</f>
        <v>INQUILINO</v>
      </c>
      <c r="I9" s="27" t="s">
        <v>25</v>
      </c>
      <c r="J9" s="27" t="s">
        <v>71</v>
      </c>
    </row>
    <row r="10" spans="2:13" ht="13.5" thickBot="1">
      <c r="B10" s="24" t="s">
        <v>72</v>
      </c>
      <c r="C10" s="24">
        <v>8500</v>
      </c>
      <c r="D10" s="28" t="s">
        <v>73</v>
      </c>
      <c r="E10" s="26" t="str">
        <f t="shared" si="0"/>
        <v>HIPOTECA</v>
      </c>
      <c r="I10" s="27" t="s">
        <v>73</v>
      </c>
      <c r="J10" s="27" t="s">
        <v>74</v>
      </c>
    </row>
    <row r="11" spans="2:13" ht="13.5" thickBot="1">
      <c r="B11" s="24" t="s">
        <v>75</v>
      </c>
      <c r="C11" s="24">
        <v>3500</v>
      </c>
      <c r="D11" s="28" t="s">
        <v>76</v>
      </c>
      <c r="E11" s="26" t="str">
        <f t="shared" si="0"/>
        <v>ALQUILER VENTA</v>
      </c>
      <c r="I11" s="27" t="s">
        <v>76</v>
      </c>
      <c r="J11" s="27" t="s">
        <v>77</v>
      </c>
    </row>
    <row r="12" spans="2:13">
      <c r="B12" s="24" t="s">
        <v>78</v>
      </c>
      <c r="C12" s="24">
        <v>6500</v>
      </c>
      <c r="D12" s="28" t="s">
        <v>25</v>
      </c>
      <c r="E12" s="26" t="str">
        <f t="shared" si="0"/>
        <v>INQUILINO</v>
      </c>
    </row>
    <row r="13" spans="2:13">
      <c r="B13" s="24" t="s">
        <v>79</v>
      </c>
      <c r="C13" s="24">
        <v>3800</v>
      </c>
      <c r="D13" s="28" t="s">
        <v>68</v>
      </c>
      <c r="E13" s="26" t="str">
        <f t="shared" si="0"/>
        <v>PROPIETARIO</v>
      </c>
    </row>
    <row r="17" spans="2:16">
      <c r="B17" s="66" t="s">
        <v>80</v>
      </c>
      <c r="C17" s="66"/>
    </row>
    <row r="18" spans="2:16">
      <c r="B18" s="66"/>
      <c r="C18" s="66"/>
    </row>
    <row r="20" spans="2:16">
      <c r="B20" s="67" t="s">
        <v>60</v>
      </c>
      <c r="C20" s="67"/>
      <c r="D20" s="67"/>
      <c r="E20" s="67"/>
    </row>
    <row r="21" spans="2:16" ht="16.5" thickBot="1">
      <c r="I21" s="20" t="s">
        <v>81</v>
      </c>
      <c r="J21" s="20"/>
      <c r="K21" s="20"/>
      <c r="L21" s="20"/>
      <c r="M21" s="20"/>
      <c r="N21" s="20"/>
      <c r="O21" s="20"/>
      <c r="P21" s="20"/>
    </row>
    <row r="22" spans="2:16" ht="13.5" thickBot="1">
      <c r="B22" s="22" t="s">
        <v>62</v>
      </c>
      <c r="C22" s="22" t="s">
        <v>63</v>
      </c>
      <c r="D22" s="29" t="s">
        <v>82</v>
      </c>
      <c r="E22" s="22" t="s">
        <v>64</v>
      </c>
      <c r="F22" s="22" t="s">
        <v>83</v>
      </c>
      <c r="G22" s="22" t="s">
        <v>84</v>
      </c>
      <c r="I22" s="23" t="s">
        <v>85</v>
      </c>
      <c r="J22" s="23" t="s">
        <v>86</v>
      </c>
    </row>
    <row r="23" spans="2:16" ht="13.5" thickBot="1">
      <c r="B23" s="24" t="s">
        <v>67</v>
      </c>
      <c r="C23" s="24">
        <v>4500</v>
      </c>
      <c r="D23" s="24" t="s">
        <v>87</v>
      </c>
      <c r="E23" s="25" t="s">
        <v>68</v>
      </c>
      <c r="F23" s="64">
        <f>IF(C23&gt;=4500,($J$23*C23)+C23,($J$24*C23)+C23)</f>
        <v>4725</v>
      </c>
      <c r="G23" t="str">
        <f>IF(F23&gt;7000,$J$27,IF(F23&gt;5000,$J$28,IF(F23&gt;=2000,$J$29,IF(F23&lt;2000,$J$30))))</f>
        <v>Regular</v>
      </c>
      <c r="I23" s="27" t="s">
        <v>88</v>
      </c>
      <c r="J23" s="30">
        <v>0.05</v>
      </c>
    </row>
    <row r="24" spans="2:16" ht="13.5" thickBot="1">
      <c r="B24" s="24" t="s">
        <v>70</v>
      </c>
      <c r="C24" s="24">
        <v>5680</v>
      </c>
      <c r="D24" s="24" t="s">
        <v>89</v>
      </c>
      <c r="E24" s="25" t="s">
        <v>25</v>
      </c>
      <c r="F24" s="64">
        <f t="shared" ref="F24:F28" si="1">IF(C24&gt;=4500,($J$23*C24)+C24,($J$24*C24)+C24)</f>
        <v>5964</v>
      </c>
      <c r="G24" t="str">
        <f t="shared" ref="G24:G28" si="2">IF(F24&gt;7000,$J$27,IF(F24&gt;5000,$J$28,IF(F24&gt;=2000,$J$29,IF(F24&lt;2000,$J$30))))</f>
        <v>Bueno</v>
      </c>
      <c r="I24" s="27" t="s">
        <v>90</v>
      </c>
      <c r="J24" s="30">
        <v>0.02</v>
      </c>
    </row>
    <row r="25" spans="2:16">
      <c r="B25" s="24" t="s">
        <v>72</v>
      </c>
      <c r="C25" s="24">
        <v>1200</v>
      </c>
      <c r="D25" s="24" t="s">
        <v>91</v>
      </c>
      <c r="E25" s="28" t="s">
        <v>73</v>
      </c>
      <c r="F25" s="64">
        <f t="shared" si="1"/>
        <v>1224</v>
      </c>
      <c r="G25" t="str">
        <f t="shared" si="2"/>
        <v>Malo</v>
      </c>
    </row>
    <row r="26" spans="2:16" ht="16.5" thickBot="1">
      <c r="B26" s="24" t="s">
        <v>75</v>
      </c>
      <c r="C26" s="24">
        <v>2500</v>
      </c>
      <c r="D26" s="24" t="s">
        <v>92</v>
      </c>
      <c r="E26" s="28" t="s">
        <v>68</v>
      </c>
      <c r="F26" s="64">
        <f t="shared" si="1"/>
        <v>2550</v>
      </c>
      <c r="G26" t="str">
        <f t="shared" si="2"/>
        <v>Regular</v>
      </c>
      <c r="I26" s="20" t="s">
        <v>93</v>
      </c>
      <c r="J26" s="20"/>
    </row>
    <row r="27" spans="2:16" ht="13.5" thickBot="1">
      <c r="B27" s="24" t="s">
        <v>78</v>
      </c>
      <c r="C27" s="24">
        <v>6500</v>
      </c>
      <c r="D27" s="24" t="s">
        <v>87</v>
      </c>
      <c r="E27" s="28" t="s">
        <v>68</v>
      </c>
      <c r="F27" s="64">
        <f t="shared" si="1"/>
        <v>6825</v>
      </c>
      <c r="G27" t="str">
        <f t="shared" si="2"/>
        <v>Bueno</v>
      </c>
      <c r="I27" s="27" t="s">
        <v>94</v>
      </c>
      <c r="J27" s="27" t="s">
        <v>95</v>
      </c>
    </row>
    <row r="28" spans="2:16" ht="13.5" thickBot="1">
      <c r="B28" s="24" t="s">
        <v>79</v>
      </c>
      <c r="C28" s="24">
        <v>8500</v>
      </c>
      <c r="D28" s="26" t="s">
        <v>96</v>
      </c>
      <c r="E28" s="28" t="s">
        <v>68</v>
      </c>
      <c r="F28" s="64">
        <f t="shared" si="1"/>
        <v>8925</v>
      </c>
      <c r="G28" t="str">
        <f t="shared" si="2"/>
        <v>Excelente</v>
      </c>
      <c r="I28" s="27" t="s">
        <v>97</v>
      </c>
      <c r="J28" s="27" t="s">
        <v>98</v>
      </c>
    </row>
    <row r="29" spans="2:16" ht="13.5" thickBot="1">
      <c r="B29" s="24"/>
      <c r="C29" s="24"/>
      <c r="D29" s="26"/>
      <c r="E29" s="24"/>
      <c r="I29" s="27" t="s">
        <v>99</v>
      </c>
      <c r="J29" s="27" t="s">
        <v>100</v>
      </c>
    </row>
    <row r="30" spans="2:16" ht="13.5" thickBot="1">
      <c r="B30" s="24"/>
      <c r="C30" s="24"/>
      <c r="D30" s="28"/>
      <c r="E30" s="24"/>
      <c r="I30" s="27" t="s">
        <v>101</v>
      </c>
      <c r="J30" s="27" t="s">
        <v>102</v>
      </c>
    </row>
    <row r="31" spans="2:16">
      <c r="B31" s="66" t="s">
        <v>103</v>
      </c>
      <c r="C31" s="66"/>
    </row>
    <row r="32" spans="2:16">
      <c r="B32" s="66"/>
      <c r="C32" s="66"/>
    </row>
    <row r="34" spans="2:17" ht="15.75">
      <c r="B34" s="22" t="s">
        <v>62</v>
      </c>
      <c r="C34" s="22" t="s">
        <v>63</v>
      </c>
      <c r="D34" s="29" t="s">
        <v>82</v>
      </c>
      <c r="E34" s="22" t="s">
        <v>64</v>
      </c>
      <c r="F34" s="22" t="s">
        <v>104</v>
      </c>
      <c r="I34" s="20" t="s">
        <v>105</v>
      </c>
      <c r="J34" s="20"/>
      <c r="K34" s="20"/>
      <c r="L34" s="20"/>
      <c r="M34" s="20"/>
      <c r="N34" s="20"/>
      <c r="O34" s="20"/>
      <c r="P34" s="20"/>
      <c r="Q34" s="20"/>
    </row>
    <row r="35" spans="2:17" ht="16.5" thickBot="1">
      <c r="B35" s="24" t="s">
        <v>67</v>
      </c>
      <c r="C35" s="24">
        <v>4500</v>
      </c>
      <c r="D35" s="24" t="s">
        <v>87</v>
      </c>
      <c r="E35" s="25" t="s">
        <v>68</v>
      </c>
      <c r="F35" s="26">
        <f>IF(D35=I37,(C35*$J$37)+C35,IF(D35=I38,C35*$J$38,IF(D35=I39,C35*$J$39,IF(D35=I40,C35*$J$40,C35*$J$41))))</f>
        <v>6750</v>
      </c>
      <c r="I35" s="20" t="s">
        <v>106</v>
      </c>
      <c r="J35" s="20"/>
      <c r="K35" s="20"/>
      <c r="L35" s="20"/>
      <c r="M35" s="20"/>
      <c r="N35" s="20"/>
      <c r="O35" s="20"/>
      <c r="P35" s="20"/>
      <c r="Q35" s="20"/>
    </row>
    <row r="36" spans="2:17" ht="13.5" thickBot="1">
      <c r="B36" s="24" t="s">
        <v>70</v>
      </c>
      <c r="C36" s="24">
        <v>5680</v>
      </c>
      <c r="D36" s="24" t="s">
        <v>89</v>
      </c>
      <c r="E36" s="25" t="s">
        <v>25</v>
      </c>
      <c r="F36" s="26">
        <f t="shared" ref="F36:F45" si="3">IF(D36=I38,(C36*$J$37)+C36,IF(D36=I39,C36*$J$38,IF(D36=I40,C36*$J$39,IF(D36=I41,C36*$J$40,C36*$J$41))))</f>
        <v>8520</v>
      </c>
      <c r="I36" s="23" t="s">
        <v>82</v>
      </c>
      <c r="J36" s="23" t="s">
        <v>107</v>
      </c>
    </row>
    <row r="37" spans="2:17" ht="13.5" thickBot="1">
      <c r="B37" s="24" t="s">
        <v>72</v>
      </c>
      <c r="C37" s="24">
        <v>1200</v>
      </c>
      <c r="D37" s="24" t="s">
        <v>91</v>
      </c>
      <c r="E37" s="28" t="s">
        <v>73</v>
      </c>
      <c r="F37" s="26">
        <f t="shared" si="3"/>
        <v>1800</v>
      </c>
      <c r="I37" s="27" t="s">
        <v>87</v>
      </c>
      <c r="J37" s="30">
        <v>0.5</v>
      </c>
    </row>
    <row r="38" spans="2:17" ht="13.5" thickBot="1">
      <c r="B38" s="24" t="s">
        <v>75</v>
      </c>
      <c r="C38" s="24">
        <v>2500</v>
      </c>
      <c r="D38" s="24" t="s">
        <v>92</v>
      </c>
      <c r="E38" s="28" t="s">
        <v>68</v>
      </c>
      <c r="F38" s="26">
        <f t="shared" si="3"/>
        <v>3750</v>
      </c>
      <c r="I38" s="27" t="s">
        <v>89</v>
      </c>
      <c r="J38" s="30">
        <v>0.25</v>
      </c>
    </row>
    <row r="39" spans="2:17" ht="13.5" thickBot="1">
      <c r="B39" s="24" t="s">
        <v>78</v>
      </c>
      <c r="C39" s="24">
        <v>6500</v>
      </c>
      <c r="D39" s="24" t="s">
        <v>87</v>
      </c>
      <c r="E39" s="28" t="s">
        <v>68</v>
      </c>
      <c r="F39" s="26">
        <f t="shared" si="3"/>
        <v>1950</v>
      </c>
      <c r="I39" s="27" t="s">
        <v>91</v>
      </c>
      <c r="J39" s="30">
        <v>0.2</v>
      </c>
    </row>
    <row r="40" spans="2:17" ht="13.5" thickBot="1">
      <c r="B40" s="24" t="s">
        <v>79</v>
      </c>
      <c r="C40" s="24">
        <v>8500</v>
      </c>
      <c r="D40" s="26" t="s">
        <v>96</v>
      </c>
      <c r="E40" s="28" t="s">
        <v>68</v>
      </c>
      <c r="F40" s="26">
        <f t="shared" si="3"/>
        <v>2550</v>
      </c>
      <c r="I40" s="27" t="s">
        <v>92</v>
      </c>
      <c r="J40" s="30">
        <v>0.1</v>
      </c>
    </row>
    <row r="41" spans="2:17" ht="13.5" thickBot="1">
      <c r="B41" s="26" t="s">
        <v>108</v>
      </c>
      <c r="C41" s="26">
        <v>5800</v>
      </c>
      <c r="D41" s="26" t="s">
        <v>89</v>
      </c>
      <c r="E41" s="28" t="s">
        <v>68</v>
      </c>
      <c r="F41" s="26">
        <f t="shared" si="3"/>
        <v>1740</v>
      </c>
      <c r="I41" s="27" t="s">
        <v>96</v>
      </c>
      <c r="J41" s="30">
        <v>0.3</v>
      </c>
    </row>
    <row r="42" spans="2:17">
      <c r="B42" s="26" t="s">
        <v>109</v>
      </c>
      <c r="C42" s="26">
        <v>6500</v>
      </c>
      <c r="D42" s="26" t="s">
        <v>92</v>
      </c>
      <c r="E42" s="28" t="s">
        <v>25</v>
      </c>
      <c r="F42" s="26">
        <f t="shared" si="3"/>
        <v>1950</v>
      </c>
    </row>
    <row r="43" spans="2:17">
      <c r="B43" s="26" t="s">
        <v>110</v>
      </c>
      <c r="C43" s="26">
        <v>2350</v>
      </c>
      <c r="D43" s="26" t="s">
        <v>87</v>
      </c>
      <c r="E43" s="28" t="s">
        <v>25</v>
      </c>
      <c r="F43" s="26">
        <f t="shared" si="3"/>
        <v>705</v>
      </c>
    </row>
    <row r="44" spans="2:17">
      <c r="B44" s="26" t="s">
        <v>111</v>
      </c>
      <c r="C44" s="26">
        <v>3500</v>
      </c>
      <c r="D44" s="26" t="s">
        <v>96</v>
      </c>
      <c r="E44" s="28" t="s">
        <v>73</v>
      </c>
      <c r="F44" s="26">
        <f t="shared" si="3"/>
        <v>1050</v>
      </c>
    </row>
    <row r="45" spans="2:17">
      <c r="B45" s="26" t="s">
        <v>112</v>
      </c>
      <c r="C45" s="26">
        <v>4100</v>
      </c>
      <c r="D45" s="26" t="s">
        <v>87</v>
      </c>
      <c r="E45" s="28" t="s">
        <v>68</v>
      </c>
      <c r="F45" s="26">
        <f t="shared" si="3"/>
        <v>1230</v>
      </c>
    </row>
  </sheetData>
  <mergeCells count="5">
    <mergeCell ref="B2:C3"/>
    <mergeCell ref="B5:E5"/>
    <mergeCell ref="B17:C18"/>
    <mergeCell ref="B20:E20"/>
    <mergeCell ref="B31:C32"/>
  </mergeCells>
  <pageMargins left="0.75" right="0.75" top="1" bottom="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FUNCION SI</vt:lpstr>
      <vt:lpstr>FUNCION LOG"Y"</vt:lpstr>
      <vt:lpstr>FUNCION LOG"O"</vt:lpstr>
      <vt:lpstr>FUNCION SI-PRACTICA</vt:lpstr>
      <vt:lpstr>'FUNCION SI'!GRUPO</vt:lpstr>
      <vt:lpstr>'FUNCION SI'!NOTAS</vt:lpstr>
    </vt:vector>
  </TitlesOfParts>
  <Company>Gabitoz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uE 8.5.1</dc:creator>
  <cp:lastModifiedBy>JAXX026</cp:lastModifiedBy>
  <dcterms:created xsi:type="dcterms:W3CDTF">2008-06-30T19:26:46Z</dcterms:created>
  <dcterms:modified xsi:type="dcterms:W3CDTF">2011-08-08T23:45:03Z</dcterms:modified>
</cp:coreProperties>
</file>